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21041\OneDrive\Desktop\ССШ 2022\3 ССШ 2023 свободный приказ 28\0 БюДЖЕТКА 2023\"/>
    </mc:Choice>
  </mc:AlternateContent>
  <xr:revisionPtr revIDLastSave="0" documentId="13_ncr:1_{669058E0-B7FF-4BB4-B396-DE122C4BB29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план-график 2022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28" i="2" l="1"/>
  <c r="I32" i="2"/>
  <c r="I22" i="2"/>
  <c r="I16" i="2"/>
  <c r="I20" i="2"/>
  <c r="I30" i="2"/>
  <c r="I17" i="2"/>
  <c r="I35" i="2" l="1"/>
  <c r="I37" i="2"/>
  <c r="I21" i="2"/>
  <c r="C40" i="2"/>
  <c r="C39" i="2"/>
  <c r="I34" i="2"/>
  <c r="C42" i="2"/>
  <c r="I24" i="2"/>
  <c r="I23" i="2"/>
  <c r="I11" i="2"/>
  <c r="I13" i="2"/>
  <c r="I27" i="2"/>
  <c r="E40" i="2"/>
  <c r="E39" i="2"/>
  <c r="E42" i="2"/>
  <c r="I39" i="2" l="1"/>
  <c r="C43" i="2"/>
  <c r="G41" i="2" s="1"/>
  <c r="E43" i="2"/>
  <c r="E45" i="2"/>
</calcChain>
</file>

<file path=xl/sharedStrings.xml><?xml version="1.0" encoding="utf-8"?>
<sst xmlns="http://schemas.openxmlformats.org/spreadsheetml/2006/main" count="108" uniqueCount="86">
  <si>
    <t>КБК</t>
  </si>
  <si>
    <t>наименование</t>
  </si>
  <si>
    <t>Закупки у субъектов малого предпринимательства и СОНКО</t>
  </si>
  <si>
    <t>Всего закупок</t>
  </si>
  <si>
    <t>ориентировочная начальная(максимальная) цена контракта( тыс руб.)</t>
  </si>
  <si>
    <t xml:space="preserve">  </t>
  </si>
  <si>
    <t xml:space="preserve"> </t>
  </si>
  <si>
    <t>Отпуск электрической энергии</t>
  </si>
  <si>
    <t>Закупки  п.4 ч.1 ст.93</t>
  </si>
  <si>
    <t>Закупки  ст 93 ч 1 п 4</t>
  </si>
  <si>
    <t>не более 2000000,00</t>
  </si>
  <si>
    <t>Закупки  п.5 ч.1 ст.93</t>
  </si>
  <si>
    <t>приобретение продуктов питания</t>
  </si>
  <si>
    <t>Закупки  ст 93 ч 1 п 5</t>
  </si>
  <si>
    <t>не более 50%</t>
  </si>
  <si>
    <t>дата контракта</t>
  </si>
  <si>
    <t>сумма</t>
  </si>
  <si>
    <t>остаток</t>
  </si>
  <si>
    <t>мягкий инвентарь</t>
  </si>
  <si>
    <t>Закупки ед поставщик</t>
  </si>
  <si>
    <t>на 2022 год по состоянию на 11.01.2022 г.</t>
  </si>
  <si>
    <t>11.01.2022г.</t>
  </si>
  <si>
    <t>прочее</t>
  </si>
  <si>
    <t>не менее 25%</t>
  </si>
  <si>
    <t>План-график размещения заказов на поставки товаров</t>
  </si>
  <si>
    <t>выполнение работ, оказание услуг для нужд МКОУ "Среднепахачинская средняя школа"</t>
  </si>
  <si>
    <t>904-0702-012-0910040-247-24223</t>
  </si>
  <si>
    <t>904-0702-012-0910040-244-24225</t>
  </si>
  <si>
    <t>приобретение периодической литературы, изготовление бланков</t>
  </si>
  <si>
    <t>приобретение прочих материальных запасов для обеспечения учебного процесса</t>
  </si>
  <si>
    <t>прочие материальные запасы</t>
  </si>
  <si>
    <t>приобретение (изготовление) бланков строгой отчетности</t>
  </si>
  <si>
    <t>904-0702-012-0940170-244-24346</t>
  </si>
  <si>
    <t>904-0702-012-0910040-244-24346</t>
  </si>
  <si>
    <t>904-0702-012-0940170-244-24226</t>
  </si>
  <si>
    <t>904-0702-012-0910040-244-24342</t>
  </si>
  <si>
    <t>904-0702-012-0910040-244-24345</t>
  </si>
  <si>
    <t>904-0702-012-0940170-244-24349</t>
  </si>
  <si>
    <t>Увеличение стоимости основных  средств для обеспечения учебного процесса</t>
  </si>
  <si>
    <t>904-0702-012-0940170-244-24310</t>
  </si>
  <si>
    <t>904-1003-012-08R3040-244-20-53040-00000-00002</t>
  </si>
  <si>
    <t>приобретение продуктов питания ФБ</t>
  </si>
  <si>
    <t>________________  Кульу В.Н.</t>
  </si>
  <si>
    <t>904-0702-0120910040-244-24226</t>
  </si>
  <si>
    <t xml:space="preserve">прочие    административно-хозяйственные расходы </t>
  </si>
  <si>
    <t>Техническое обслуживание системы тревожных сообщений</t>
  </si>
  <si>
    <t>904-0314-0520309990-244-24225</t>
  </si>
  <si>
    <t>904-1003-0120940180-244-24342</t>
  </si>
  <si>
    <t>01.01.2023</t>
  </si>
  <si>
    <t>ГКП ЕСМЦ</t>
  </si>
  <si>
    <t>оплата ежемесячно</t>
  </si>
  <si>
    <t xml:space="preserve">АПС 1 </t>
  </si>
  <si>
    <t>АПС 2</t>
  </si>
  <si>
    <t>Дератизация</t>
  </si>
  <si>
    <t>оплата услуг пожарной сигнализации, дератизация</t>
  </si>
  <si>
    <t>Корякэнерго</t>
  </si>
  <si>
    <t>АТТЕСТАТЫ ББС</t>
  </si>
  <si>
    <t>СОУТ</t>
  </si>
  <si>
    <t>оценка ПР</t>
  </si>
  <si>
    <t>медосмотр</t>
  </si>
  <si>
    <t>на заключении</t>
  </si>
  <si>
    <t>14.02.2023</t>
  </si>
  <si>
    <t>ОПЛАЧЕНО</t>
  </si>
  <si>
    <t>продукты 1 кузнецов</t>
  </si>
  <si>
    <t>продукты 2 кузнецов</t>
  </si>
  <si>
    <t>904-0709-09201Т0066-244-24226</t>
  </si>
  <si>
    <t>904-0709-09201Т0066-244-24349</t>
  </si>
  <si>
    <t>работы по обеззараживанию территории школы для проведения летней смены</t>
  </si>
  <si>
    <t xml:space="preserve">Проведение мероприятий      в 1,2 смету    </t>
  </si>
  <si>
    <t>904-0709-0920140066-244-24342</t>
  </si>
  <si>
    <t>организация питания в 1,2 смену</t>
  </si>
  <si>
    <t>канцы</t>
  </si>
  <si>
    <t>продукты ЛОП 1</t>
  </si>
  <si>
    <t>продукты ЛОП 2</t>
  </si>
  <si>
    <t>новикова (ВОДА)</t>
  </si>
  <si>
    <t>МЯСО ОЛЕНЯ</t>
  </si>
  <si>
    <t>КАРТРИДЖИ</t>
  </si>
  <si>
    <t>ПРОПИСИ</t>
  </si>
  <si>
    <t>ГОТОВ</t>
  </si>
  <si>
    <t>ИП Новикова (Призы ЛОП)</t>
  </si>
  <si>
    <t>ХОЗЫ (АйПиСиб)</t>
  </si>
  <si>
    <t>гарант дв</t>
  </si>
  <si>
    <t>ЖДЕМ денег</t>
  </si>
  <si>
    <t>недостаточно средств</t>
  </si>
  <si>
    <t>учебники</t>
  </si>
  <si>
    <t>учебники ФГОС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</si>
</sst>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1" applyNumberFormat="0" applyAlignment="0" applyProtection="0"/>
    <xf numFmtId="0" fontId="5" fillId="26" borderId="2" applyNumberFormat="0" applyAlignment="0" applyProtection="0"/>
    <xf numFmtId="0" fontId="6" fillId="26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7" borderId="7" applyNumberFormat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0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9" fillId="0" borderId="0"/>
  </cellStyleXfs>
  <cellXfs count="197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7" fontId="19" fillId="32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4" fontId="19" fillId="0" borderId="0" xfId="0" applyNumberFormat="1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32" borderId="10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vertical="center" wrapText="1"/>
    </xf>
    <xf numFmtId="17" fontId="19" fillId="32" borderId="10" xfId="0" applyNumberFormat="1" applyFont="1" applyFill="1" applyBorder="1" applyAlignment="1">
      <alignment vertical="center" wrapText="1"/>
    </xf>
    <xf numFmtId="4" fontId="19" fillId="32" borderId="10" xfId="0" applyNumberFormat="1" applyFont="1" applyFill="1" applyBorder="1" applyAlignment="1">
      <alignment vertical="center" wrapText="1"/>
    </xf>
    <xf numFmtId="4" fontId="22" fillId="32" borderId="10" xfId="0" applyNumberFormat="1" applyFont="1" applyFill="1" applyBorder="1" applyAlignment="1">
      <alignment vertical="center" wrapText="1"/>
    </xf>
    <xf numFmtId="0" fontId="20" fillId="35" borderId="10" xfId="0" applyFont="1" applyFill="1" applyBorder="1" applyAlignment="1">
      <alignment vertical="center" wrapText="1"/>
    </xf>
    <xf numFmtId="0" fontId="19" fillId="32" borderId="12" xfId="0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49" fontId="21" fillId="35" borderId="10" xfId="0" applyNumberFormat="1" applyFont="1" applyFill="1" applyBorder="1" applyAlignment="1">
      <alignment horizontal="center" vertical="center" wrapText="1"/>
    </xf>
    <xf numFmtId="2" fontId="21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left" vertical="center" wrapText="1"/>
    </xf>
    <xf numFmtId="4" fontId="21" fillId="34" borderId="10" xfId="0" applyNumberFormat="1" applyFont="1" applyFill="1" applyBorder="1" applyAlignment="1">
      <alignment vertical="center" wrapText="1"/>
    </xf>
    <xf numFmtId="49" fontId="21" fillId="34" borderId="10" xfId="0" applyNumberFormat="1" applyFont="1" applyFill="1" applyBorder="1" applyAlignment="1">
      <alignment vertical="center" wrapText="1"/>
    </xf>
    <xf numFmtId="2" fontId="21" fillId="34" borderId="10" xfId="0" applyNumberFormat="1" applyFont="1" applyFill="1" applyBorder="1" applyAlignment="1">
      <alignment vertical="center" wrapText="1"/>
    </xf>
    <xf numFmtId="4" fontId="21" fillId="34" borderId="10" xfId="0" applyNumberFormat="1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 wrapText="1"/>
    </xf>
    <xf numFmtId="0" fontId="19" fillId="32" borderId="11" xfId="0" applyFont="1" applyFill="1" applyBorder="1" applyAlignment="1">
      <alignment horizontal="center" vertical="center" wrapText="1"/>
    </xf>
    <xf numFmtId="14" fontId="20" fillId="37" borderId="10" xfId="0" applyNumberFormat="1" applyFont="1" applyFill="1" applyBorder="1" applyAlignment="1">
      <alignment horizontal="center" vertical="center" wrapText="1"/>
    </xf>
    <xf numFmtId="4" fontId="19" fillId="37" borderId="11" xfId="0" applyNumberFormat="1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 vertical="center" wrapText="1"/>
    </xf>
    <xf numFmtId="2" fontId="20" fillId="37" borderId="10" xfId="0" applyNumberFormat="1" applyFont="1" applyFill="1" applyBorder="1" applyAlignment="1">
      <alignment horizontal="center" vertical="center" wrapText="1"/>
    </xf>
    <xf numFmtId="4" fontId="27" fillId="34" borderId="10" xfId="0" applyNumberFormat="1" applyFont="1" applyFill="1" applyBorder="1" applyAlignment="1">
      <alignment horizontal="center" vertical="center" wrapText="1"/>
    </xf>
    <xf numFmtId="2" fontId="28" fillId="34" borderId="10" xfId="0" applyNumberFormat="1" applyFont="1" applyFill="1" applyBorder="1" applyAlignment="1">
      <alignment horizontal="center" vertical="center" wrapText="1"/>
    </xf>
    <xf numFmtId="14" fontId="20" fillId="34" borderId="10" xfId="0" applyNumberFormat="1" applyFont="1" applyFill="1" applyBorder="1" applyAlignment="1">
      <alignment vertical="center" wrapText="1"/>
    </xf>
    <xf numFmtId="2" fontId="20" fillId="34" borderId="10" xfId="0" applyNumberFormat="1" applyFont="1" applyFill="1" applyBorder="1" applyAlignment="1">
      <alignment vertical="center" wrapText="1"/>
    </xf>
    <xf numFmtId="14" fontId="20" fillId="35" borderId="10" xfId="0" applyNumberFormat="1" applyFont="1" applyFill="1" applyBorder="1" applyAlignment="1">
      <alignment vertical="center" wrapText="1"/>
    </xf>
    <xf numFmtId="2" fontId="20" fillId="35" borderId="10" xfId="0" applyNumberFormat="1" applyFont="1" applyFill="1" applyBorder="1" applyAlignment="1">
      <alignment vertical="center" wrapText="1"/>
    </xf>
    <xf numFmtId="4" fontId="28" fillId="35" borderId="10" xfId="0" applyNumberFormat="1" applyFont="1" applyFill="1" applyBorder="1" applyAlignment="1">
      <alignment horizontal="center" vertical="center" wrapText="1"/>
    </xf>
    <xf numFmtId="49" fontId="21" fillId="34" borderId="10" xfId="0" applyNumberFormat="1" applyFont="1" applyFill="1" applyBorder="1" applyAlignment="1">
      <alignment horizontal="right" vertical="center" wrapText="1"/>
    </xf>
    <xf numFmtId="0" fontId="19" fillId="32" borderId="0" xfId="0" applyFont="1" applyFill="1"/>
    <xf numFmtId="0" fontId="21" fillId="32" borderId="0" xfId="0" applyFont="1" applyFill="1"/>
    <xf numFmtId="14" fontId="20" fillId="34" borderId="15" xfId="0" applyNumberFormat="1" applyFont="1" applyFill="1" applyBorder="1" applyAlignment="1">
      <alignment vertical="center" wrapText="1"/>
    </xf>
    <xf numFmtId="2" fontId="20" fillId="34" borderId="15" xfId="0" applyNumberFormat="1" applyFont="1" applyFill="1" applyBorder="1" applyAlignment="1">
      <alignment vertical="center" wrapText="1"/>
    </xf>
    <xf numFmtId="4" fontId="19" fillId="35" borderId="16" xfId="0" applyNumberFormat="1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20" fillId="35" borderId="14" xfId="0" applyFont="1" applyFill="1" applyBorder="1" applyAlignment="1">
      <alignment horizontal="center" vertical="center" wrapText="1"/>
    </xf>
    <xf numFmtId="4" fontId="28" fillId="38" borderId="19" xfId="0" applyNumberFormat="1" applyFont="1" applyFill="1" applyBorder="1" applyAlignment="1">
      <alignment horizontal="center" vertical="center" wrapText="1"/>
    </xf>
    <xf numFmtId="4" fontId="21" fillId="38" borderId="20" xfId="0" applyNumberFormat="1" applyFont="1" applyFill="1" applyBorder="1" applyAlignment="1">
      <alignment horizontal="center" vertical="center" wrapText="1"/>
    </xf>
    <xf numFmtId="49" fontId="21" fillId="38" borderId="21" xfId="0" applyNumberFormat="1" applyFont="1" applyFill="1" applyBorder="1" applyAlignment="1">
      <alignment vertical="center" wrapText="1"/>
    </xf>
    <xf numFmtId="4" fontId="19" fillId="38" borderId="22" xfId="0" applyNumberFormat="1" applyFont="1" applyFill="1" applyBorder="1" applyAlignment="1">
      <alignment vertical="center" wrapText="1"/>
    </xf>
    <xf numFmtId="0" fontId="21" fillId="0" borderId="11" xfId="0" applyFont="1" applyBorder="1" applyAlignment="1">
      <alignment horizontal="center"/>
    </xf>
    <xf numFmtId="0" fontId="19" fillId="39" borderId="24" xfId="0" applyFont="1" applyFill="1" applyBorder="1" applyAlignment="1">
      <alignment vertical="center" wrapText="1"/>
    </xf>
    <xf numFmtId="14" fontId="19" fillId="39" borderId="24" xfId="0" applyNumberFormat="1" applyFont="1" applyFill="1" applyBorder="1" applyAlignment="1">
      <alignment vertical="center" wrapText="1"/>
    </xf>
    <xf numFmtId="2" fontId="19" fillId="39" borderId="24" xfId="0" applyNumberFormat="1" applyFont="1" applyFill="1" applyBorder="1" applyAlignment="1">
      <alignment vertical="center" wrapText="1"/>
    </xf>
    <xf numFmtId="0" fontId="19" fillId="32" borderId="12" xfId="0" applyFont="1" applyFill="1" applyBorder="1" applyAlignment="1">
      <alignment vertical="center" wrapText="1"/>
    </xf>
    <xf numFmtId="4" fontId="22" fillId="32" borderId="12" xfId="0" applyNumberFormat="1" applyFont="1" applyFill="1" applyBorder="1" applyAlignment="1">
      <alignment vertical="center" wrapText="1"/>
    </xf>
    <xf numFmtId="17" fontId="19" fillId="32" borderId="12" xfId="0" applyNumberFormat="1" applyFont="1" applyFill="1" applyBorder="1" applyAlignment="1">
      <alignment vertical="center" wrapText="1"/>
    </xf>
    <xf numFmtId="2" fontId="19" fillId="32" borderId="12" xfId="0" applyNumberFormat="1" applyFont="1" applyFill="1" applyBorder="1" applyAlignment="1">
      <alignment vertical="center" wrapText="1"/>
    </xf>
    <xf numFmtId="14" fontId="20" fillId="35" borderId="15" xfId="0" applyNumberFormat="1" applyFont="1" applyFill="1" applyBorder="1" applyAlignment="1">
      <alignment vertical="center" wrapText="1"/>
    </xf>
    <xf numFmtId="0" fontId="20" fillId="35" borderId="15" xfId="0" applyFont="1" applyFill="1" applyBorder="1" applyAlignment="1">
      <alignment vertical="center" wrapText="1"/>
    </xf>
    <xf numFmtId="2" fontId="20" fillId="35" borderId="15" xfId="0" applyNumberFormat="1" applyFont="1" applyFill="1" applyBorder="1" applyAlignment="1">
      <alignment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19" fillId="34" borderId="10" xfId="0" applyFont="1" applyFill="1" applyBorder="1"/>
    <xf numFmtId="0" fontId="19" fillId="35" borderId="10" xfId="0" applyFont="1" applyFill="1" applyBorder="1"/>
    <xf numFmtId="0" fontId="19" fillId="38" borderId="10" xfId="0" applyFont="1" applyFill="1" applyBorder="1"/>
    <xf numFmtId="4" fontId="19" fillId="34" borderId="10" xfId="0" applyNumberFormat="1" applyFont="1" applyFill="1" applyBorder="1"/>
    <xf numFmtId="4" fontId="19" fillId="35" borderId="10" xfId="0" applyNumberFormat="1" applyFont="1" applyFill="1" applyBorder="1"/>
    <xf numFmtId="4" fontId="19" fillId="38" borderId="10" xfId="0" applyNumberFormat="1" applyFont="1" applyFill="1" applyBorder="1"/>
    <xf numFmtId="2" fontId="19" fillId="0" borderId="0" xfId="0" applyNumberFormat="1" applyFont="1"/>
    <xf numFmtId="0" fontId="27" fillId="34" borderId="10" xfId="0" applyFont="1" applyFill="1" applyBorder="1" applyAlignment="1">
      <alignment horizontal="left" vertical="center" wrapText="1"/>
    </xf>
    <xf numFmtId="0" fontId="20" fillId="37" borderId="11" xfId="0" applyFont="1" applyFill="1" applyBorder="1" applyAlignment="1">
      <alignment horizontal="left" vertical="center" wrapText="1"/>
    </xf>
    <xf numFmtId="4" fontId="19" fillId="39" borderId="24" xfId="0" applyNumberFormat="1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28" fillId="38" borderId="18" xfId="0" applyFont="1" applyFill="1" applyBorder="1" applyAlignment="1">
      <alignment horizontal="left" vertical="center" wrapText="1"/>
    </xf>
    <xf numFmtId="0" fontId="20" fillId="40" borderId="17" xfId="0" applyFont="1" applyFill="1" applyBorder="1" applyAlignment="1">
      <alignment horizontal="center" vertical="center" wrapText="1"/>
    </xf>
    <xf numFmtId="14" fontId="20" fillId="34" borderId="12" xfId="0" applyNumberFormat="1" applyFont="1" applyFill="1" applyBorder="1" applyAlignment="1">
      <alignment vertical="center" wrapText="1"/>
    </xf>
    <xf numFmtId="2" fontId="20" fillId="34" borderId="12" xfId="0" applyNumberFormat="1" applyFont="1" applyFill="1" applyBorder="1" applyAlignment="1">
      <alignment vertical="center" wrapText="1"/>
    </xf>
    <xf numFmtId="4" fontId="19" fillId="34" borderId="22" xfId="0" applyNumberFormat="1" applyFont="1" applyFill="1" applyBorder="1" applyAlignment="1">
      <alignment vertical="center" wrapText="1"/>
    </xf>
    <xf numFmtId="4" fontId="19" fillId="39" borderId="22" xfId="0" applyNumberFormat="1" applyFont="1" applyFill="1" applyBorder="1" applyAlignment="1">
      <alignment vertical="center" wrapText="1"/>
    </xf>
    <xf numFmtId="0" fontId="19" fillId="32" borderId="0" xfId="0" applyFont="1" applyFill="1" applyAlignment="1">
      <alignment horizontal="center"/>
    </xf>
    <xf numFmtId="49" fontId="21" fillId="34" borderId="10" xfId="0" applyNumberFormat="1" applyFont="1" applyFill="1" applyBorder="1" applyAlignment="1">
      <alignment horizontal="center" vertical="center" wrapText="1"/>
    </xf>
    <xf numFmtId="2" fontId="21" fillId="38" borderId="21" xfId="0" applyNumberFormat="1" applyFont="1" applyFill="1" applyBorder="1" applyAlignment="1">
      <alignment horizontal="center" vertical="center" wrapText="1"/>
    </xf>
    <xf numFmtId="4" fontId="21" fillId="38" borderId="21" xfId="0" applyNumberFormat="1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17" fontId="19" fillId="39" borderId="24" xfId="0" applyNumberFormat="1" applyFont="1" applyFill="1" applyBorder="1" applyAlignment="1">
      <alignment horizontal="center" vertical="center" wrapText="1"/>
    </xf>
    <xf numFmtId="4" fontId="19" fillId="32" borderId="12" xfId="0" applyNumberFormat="1" applyFont="1" applyFill="1" applyBorder="1" applyAlignment="1">
      <alignment vertical="center" wrapText="1"/>
    </xf>
    <xf numFmtId="2" fontId="19" fillId="32" borderId="10" xfId="0" applyNumberFormat="1" applyFont="1" applyFill="1" applyBorder="1" applyAlignment="1">
      <alignment vertical="center" wrapText="1"/>
    </xf>
    <xf numFmtId="0" fontId="30" fillId="41" borderId="16" xfId="0" applyFont="1" applyFill="1" applyBorder="1" applyAlignment="1">
      <alignment horizontal="center" vertical="center" wrapText="1"/>
    </xf>
    <xf numFmtId="0" fontId="20" fillId="42" borderId="17" xfId="0" applyFont="1" applyFill="1" applyBorder="1" applyAlignment="1">
      <alignment horizontal="center" vertical="center" wrapText="1"/>
    </xf>
    <xf numFmtId="0" fontId="28" fillId="42" borderId="19" xfId="0" applyFont="1" applyFill="1" applyBorder="1" applyAlignment="1">
      <alignment horizontal="left" vertical="center" wrapText="1"/>
    </xf>
    <xf numFmtId="4" fontId="28" fillId="42" borderId="19" xfId="0" applyNumberFormat="1" applyFont="1" applyFill="1" applyBorder="1" applyAlignment="1">
      <alignment horizontal="center" vertical="center" wrapText="1"/>
    </xf>
    <xf numFmtId="4" fontId="21" fillId="42" borderId="20" xfId="0" applyNumberFormat="1" applyFont="1" applyFill="1" applyBorder="1" applyAlignment="1">
      <alignment horizontal="center" vertical="center" wrapText="1"/>
    </xf>
    <xf numFmtId="49" fontId="21" fillId="42" borderId="20" xfId="0" applyNumberFormat="1" applyFont="1" applyFill="1" applyBorder="1" applyAlignment="1">
      <alignment vertical="center" wrapText="1"/>
    </xf>
    <xf numFmtId="2" fontId="21" fillId="42" borderId="20" xfId="0" applyNumberFormat="1" applyFont="1" applyFill="1" applyBorder="1" applyAlignment="1">
      <alignment horizontal="center" vertical="center" wrapText="1"/>
    </xf>
    <xf numFmtId="4" fontId="19" fillId="42" borderId="32" xfId="0" applyNumberFormat="1" applyFont="1" applyFill="1" applyBorder="1" applyAlignment="1">
      <alignment vertical="center" wrapText="1"/>
    </xf>
    <xf numFmtId="2" fontId="21" fillId="0" borderId="0" xfId="0" applyNumberFormat="1" applyFont="1"/>
    <xf numFmtId="4" fontId="19" fillId="38" borderId="20" xfId="0" applyNumberFormat="1" applyFont="1" applyFill="1" applyBorder="1" applyAlignment="1">
      <alignment horizontal="center" vertical="center" wrapText="1"/>
    </xf>
    <xf numFmtId="4" fontId="19" fillId="42" borderId="20" xfId="0" applyNumberFormat="1" applyFont="1" applyFill="1" applyBorder="1" applyAlignment="1">
      <alignment horizontal="center" vertical="center" wrapText="1"/>
    </xf>
    <xf numFmtId="14" fontId="20" fillId="36" borderId="11" xfId="0" applyNumberFormat="1" applyFont="1" applyFill="1" applyBorder="1" applyAlignment="1">
      <alignment vertical="center" wrapText="1"/>
    </xf>
    <xf numFmtId="0" fontId="20" fillId="36" borderId="11" xfId="0" applyFont="1" applyFill="1" applyBorder="1" applyAlignment="1">
      <alignment vertical="center" wrapText="1"/>
    </xf>
    <xf numFmtId="2" fontId="20" fillId="36" borderId="11" xfId="0" applyNumberFormat="1" applyFont="1" applyFill="1" applyBorder="1" applyAlignment="1">
      <alignment vertical="center" wrapText="1"/>
    </xf>
    <xf numFmtId="0" fontId="19" fillId="36" borderId="31" xfId="0" applyFont="1" applyFill="1" applyBorder="1" applyAlignment="1">
      <alignment vertical="center" wrapText="1"/>
    </xf>
    <xf numFmtId="14" fontId="20" fillId="42" borderId="10" xfId="0" applyNumberFormat="1" applyFont="1" applyFill="1" applyBorder="1" applyAlignment="1">
      <alignment vertical="center" wrapText="1"/>
    </xf>
    <xf numFmtId="0" fontId="20" fillId="42" borderId="10" xfId="0" applyFont="1" applyFill="1" applyBorder="1" applyAlignment="1">
      <alignment vertical="center" wrapText="1"/>
    </xf>
    <xf numFmtId="2" fontId="20" fillId="42" borderId="10" xfId="0" applyNumberFormat="1" applyFont="1" applyFill="1" applyBorder="1" applyAlignment="1">
      <alignment vertical="center" wrapText="1"/>
    </xf>
    <xf numFmtId="0" fontId="19" fillId="39" borderId="16" xfId="0" applyFont="1" applyFill="1" applyBorder="1" applyAlignment="1">
      <alignment vertical="center" wrapText="1"/>
    </xf>
    <xf numFmtId="0" fontId="30" fillId="41" borderId="31" xfId="0" applyFont="1" applyFill="1" applyBorder="1" applyAlignment="1">
      <alignment horizontal="center" vertical="center" wrapText="1"/>
    </xf>
    <xf numFmtId="4" fontId="19" fillId="34" borderId="10" xfId="0" applyNumberFormat="1" applyFont="1" applyFill="1" applyBorder="1" applyAlignment="1">
      <alignment horizontal="center" vertical="center" wrapText="1"/>
    </xf>
    <xf numFmtId="0" fontId="30" fillId="43" borderId="16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vertical="center" wrapText="1"/>
    </xf>
    <xf numFmtId="0" fontId="19" fillId="34" borderId="31" xfId="0" applyFont="1" applyFill="1" applyBorder="1" applyAlignment="1">
      <alignment vertical="center" wrapText="1"/>
    </xf>
    <xf numFmtId="14" fontId="20" fillId="35" borderId="12" xfId="0" applyNumberFormat="1" applyFont="1" applyFill="1" applyBorder="1" applyAlignment="1">
      <alignment vertical="center" wrapText="1"/>
    </xf>
    <xf numFmtId="0" fontId="20" fillId="35" borderId="12" xfId="0" applyFont="1" applyFill="1" applyBorder="1" applyAlignment="1">
      <alignment vertical="center" wrapText="1"/>
    </xf>
    <xf numFmtId="2" fontId="20" fillId="35" borderId="12" xfId="0" applyNumberFormat="1" applyFont="1" applyFill="1" applyBorder="1" applyAlignment="1">
      <alignment vertical="center" wrapText="1"/>
    </xf>
    <xf numFmtId="4" fontId="19" fillId="35" borderId="27" xfId="0" applyNumberFormat="1" applyFont="1" applyFill="1" applyBorder="1" applyAlignment="1">
      <alignment horizontal="center" vertical="center" wrapText="1"/>
    </xf>
    <xf numFmtId="4" fontId="19" fillId="35" borderId="12" xfId="0" applyNumberFormat="1" applyFont="1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center" vertical="center" wrapText="1"/>
    </xf>
    <xf numFmtId="0" fontId="19" fillId="35" borderId="28" xfId="0" applyFont="1" applyFill="1" applyBorder="1" applyAlignment="1">
      <alignment horizontal="center" vertical="center" wrapText="1"/>
    </xf>
    <xf numFmtId="0" fontId="20" fillId="35" borderId="27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2" fontId="20" fillId="35" borderId="27" xfId="0" applyNumberFormat="1" applyFont="1" applyFill="1" applyBorder="1" applyAlignment="1">
      <alignment horizontal="center" vertical="center" wrapText="1"/>
    </xf>
    <xf numFmtId="2" fontId="20" fillId="35" borderId="12" xfId="0" applyNumberFormat="1" applyFont="1" applyFill="1" applyBorder="1" applyAlignment="1">
      <alignment horizontal="center" vertical="center" wrapText="1"/>
    </xf>
    <xf numFmtId="4" fontId="19" fillId="35" borderId="11" xfId="0" applyNumberFormat="1" applyFont="1" applyFill="1" applyBorder="1" applyAlignment="1">
      <alignment horizontal="center" vertical="center" wrapText="1"/>
    </xf>
    <xf numFmtId="4" fontId="19" fillId="35" borderId="30" xfId="0" applyNumberFormat="1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29" xfId="0" applyFont="1" applyFill="1" applyBorder="1" applyAlignment="1">
      <alignment horizontal="center" vertical="center" wrapText="1"/>
    </xf>
    <xf numFmtId="0" fontId="20" fillId="35" borderId="28" xfId="0" applyFont="1" applyFill="1" applyBorder="1" applyAlignment="1">
      <alignment horizontal="center" vertical="center" wrapText="1"/>
    </xf>
    <xf numFmtId="0" fontId="28" fillId="35" borderId="11" xfId="0" applyFont="1" applyFill="1" applyBorder="1" applyAlignment="1">
      <alignment horizontal="center" vertical="center" wrapText="1"/>
    </xf>
    <xf numFmtId="0" fontId="28" fillId="35" borderId="30" xfId="0" applyFont="1" applyFill="1" applyBorder="1" applyAlignment="1">
      <alignment horizontal="center" vertical="center" wrapText="1"/>
    </xf>
    <xf numFmtId="0" fontId="28" fillId="35" borderId="12" xfId="0" applyFont="1" applyFill="1" applyBorder="1" applyAlignment="1">
      <alignment horizontal="center" vertical="center" wrapText="1"/>
    </xf>
    <xf numFmtId="4" fontId="19" fillId="34" borderId="27" xfId="0" applyNumberFormat="1" applyFont="1" applyFill="1" applyBorder="1" applyAlignment="1">
      <alignment horizontal="center" vertical="center" wrapText="1"/>
    </xf>
    <xf numFmtId="4" fontId="19" fillId="34" borderId="30" xfId="0" applyNumberFormat="1" applyFont="1" applyFill="1" applyBorder="1" applyAlignment="1">
      <alignment horizontal="center" vertical="center" wrapText="1"/>
    </xf>
    <xf numFmtId="4" fontId="19" fillId="34" borderId="12" xfId="0" applyNumberFormat="1" applyFont="1" applyFill="1" applyBorder="1" applyAlignment="1">
      <alignment horizontal="center" vertical="center" wrapText="1"/>
    </xf>
    <xf numFmtId="4" fontId="28" fillId="35" borderId="11" xfId="0" applyNumberFormat="1" applyFont="1" applyFill="1" applyBorder="1" applyAlignment="1">
      <alignment horizontal="center" vertical="center" wrapText="1"/>
    </xf>
    <xf numFmtId="4" fontId="28" fillId="35" borderId="30" xfId="0" applyNumberFormat="1" applyFont="1" applyFill="1" applyBorder="1" applyAlignment="1">
      <alignment horizontal="center" vertical="center" wrapText="1"/>
    </xf>
    <xf numFmtId="4" fontId="28" fillId="35" borderId="12" xfId="0" applyNumberFormat="1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28" xfId="0" applyFont="1" applyFill="1" applyBorder="1" applyAlignment="1">
      <alignment horizontal="center" vertical="center" wrapText="1"/>
    </xf>
    <xf numFmtId="0" fontId="27" fillId="34" borderId="27" xfId="0" applyFont="1" applyFill="1" applyBorder="1" applyAlignment="1">
      <alignment horizontal="center" vertical="center" wrapText="1"/>
    </xf>
    <xf numFmtId="0" fontId="27" fillId="34" borderId="30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4" fontId="27" fillId="34" borderId="27" xfId="0" applyNumberFormat="1" applyFont="1" applyFill="1" applyBorder="1" applyAlignment="1">
      <alignment horizontal="center" vertical="center" wrapText="1"/>
    </xf>
    <xf numFmtId="4" fontId="27" fillId="34" borderId="30" xfId="0" applyNumberFormat="1" applyFont="1" applyFill="1" applyBorder="1" applyAlignment="1">
      <alignment horizontal="center" vertical="center" wrapText="1"/>
    </xf>
    <xf numFmtId="4" fontId="27" fillId="34" borderId="12" xfId="0" applyNumberFormat="1" applyFont="1" applyFill="1" applyBorder="1" applyAlignment="1">
      <alignment horizontal="center" vertical="center" wrapText="1"/>
    </xf>
    <xf numFmtId="4" fontId="19" fillId="36" borderId="11" xfId="0" applyNumberFormat="1" applyFont="1" applyFill="1" applyBorder="1" applyAlignment="1">
      <alignment horizontal="center" vertical="center" wrapText="1"/>
    </xf>
    <xf numFmtId="4" fontId="19" fillId="36" borderId="12" xfId="0" applyNumberFormat="1" applyFont="1" applyFill="1" applyBorder="1" applyAlignment="1">
      <alignment horizontal="center" vertical="center" wrapText="1"/>
    </xf>
    <xf numFmtId="4" fontId="20" fillId="36" borderId="11" xfId="42" applyNumberFormat="1" applyFont="1" applyFill="1" applyBorder="1" applyAlignment="1">
      <alignment horizontal="center" vertical="center" wrapText="1"/>
    </xf>
    <xf numFmtId="4" fontId="20" fillId="36" borderId="20" xfId="42" applyNumberFormat="1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20" fillId="36" borderId="20" xfId="0" applyFont="1" applyFill="1" applyBorder="1" applyAlignment="1">
      <alignment horizontal="center" vertical="center" wrapText="1"/>
    </xf>
    <xf numFmtId="4" fontId="19" fillId="42" borderId="11" xfId="0" applyNumberFormat="1" applyFont="1" applyFill="1" applyBorder="1" applyAlignment="1">
      <alignment horizontal="center" vertical="center" wrapText="1"/>
    </xf>
    <xf numFmtId="4" fontId="19" fillId="42" borderId="12" xfId="0" applyNumberFormat="1" applyFont="1" applyFill="1" applyBorder="1" applyAlignment="1">
      <alignment horizontal="center" vertical="center" wrapText="1"/>
    </xf>
    <xf numFmtId="0" fontId="19" fillId="42" borderId="34" xfId="0" applyFont="1" applyFill="1" applyBorder="1" applyAlignment="1">
      <alignment horizontal="center" vertical="center" wrapText="1"/>
    </xf>
    <xf numFmtId="0" fontId="19" fillId="42" borderId="33" xfId="0" applyFont="1" applyFill="1" applyBorder="1" applyAlignment="1">
      <alignment horizontal="center" vertical="center" wrapText="1"/>
    </xf>
    <xf numFmtId="0" fontId="20" fillId="42" borderId="27" xfId="0" applyFont="1" applyFill="1" applyBorder="1" applyAlignment="1">
      <alignment horizontal="center" vertical="center" wrapText="1"/>
    </xf>
    <xf numFmtId="0" fontId="20" fillId="42" borderId="30" xfId="0" applyFont="1" applyFill="1" applyBorder="1" applyAlignment="1">
      <alignment horizontal="center" vertical="center" wrapText="1"/>
    </xf>
    <xf numFmtId="4" fontId="20" fillId="42" borderId="27" xfId="42" applyNumberFormat="1" applyFont="1" applyFill="1" applyBorder="1" applyAlignment="1">
      <alignment horizontal="center" vertical="center" wrapText="1"/>
    </xf>
    <xf numFmtId="4" fontId="20" fillId="42" borderId="30" xfId="4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19" fillId="33" borderId="23" xfId="0" applyFont="1" applyFill="1" applyBorder="1" applyAlignment="1">
      <alignment vertical="center" wrapText="1"/>
    </xf>
    <xf numFmtId="0" fontId="19" fillId="33" borderId="24" xfId="0" applyFont="1" applyFill="1" applyBorder="1" applyAlignment="1">
      <alignment vertical="center" wrapText="1"/>
    </xf>
    <xf numFmtId="0" fontId="19" fillId="33" borderId="25" xfId="0" applyFont="1" applyFill="1" applyBorder="1" applyAlignment="1">
      <alignment vertical="center" wrapText="1"/>
    </xf>
    <xf numFmtId="0" fontId="19" fillId="32" borderId="10" xfId="0" applyFont="1" applyFill="1" applyBorder="1" applyAlignment="1">
      <alignment horizontal="center" vertical="center" wrapText="1"/>
    </xf>
    <xf numFmtId="0" fontId="19" fillId="32" borderId="0" xfId="0" applyFont="1" applyFill="1" applyAlignment="1">
      <alignment horizontal="center"/>
    </xf>
    <xf numFmtId="0" fontId="20" fillId="34" borderId="13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30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 wrapText="1"/>
    </xf>
    <xf numFmtId="4" fontId="28" fillId="34" borderId="11" xfId="0" applyNumberFormat="1" applyFont="1" applyFill="1" applyBorder="1" applyAlignment="1">
      <alignment horizontal="center" vertical="center" wrapText="1"/>
    </xf>
    <xf numFmtId="4" fontId="28" fillId="34" borderId="30" xfId="0" applyNumberFormat="1" applyFont="1" applyFill="1" applyBorder="1" applyAlignment="1">
      <alignment horizontal="center" vertical="center" wrapText="1"/>
    </xf>
    <xf numFmtId="4" fontId="28" fillId="34" borderId="12" xfId="0" applyNumberFormat="1" applyFont="1" applyFill="1" applyBorder="1" applyAlignment="1">
      <alignment horizontal="center" vertical="center" wrapText="1"/>
    </xf>
    <xf numFmtId="4" fontId="21" fillId="34" borderId="11" xfId="0" applyNumberFormat="1" applyFont="1" applyFill="1" applyBorder="1" applyAlignment="1">
      <alignment horizontal="center" vertical="center" wrapText="1"/>
    </xf>
    <xf numFmtId="4" fontId="21" fillId="34" borderId="30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4" fontId="19" fillId="34" borderId="11" xfId="0" applyNumberFormat="1" applyFont="1" applyFill="1" applyBorder="1" applyAlignment="1">
      <alignment horizontal="center" vertical="center" wrapText="1"/>
    </xf>
    <xf numFmtId="0" fontId="20" fillId="42" borderId="17" xfId="0" applyFont="1" applyFill="1" applyBorder="1" applyAlignment="1">
      <alignment horizontal="center" vertical="center" wrapText="1"/>
    </xf>
    <xf numFmtId="0" fontId="20" fillId="42" borderId="26" xfId="0" applyFont="1" applyFill="1" applyBorder="1" applyAlignment="1">
      <alignment horizontal="center" vertical="center" wrapText="1"/>
    </xf>
    <xf numFmtId="0" fontId="28" fillId="42" borderId="27" xfId="0" applyFont="1" applyFill="1" applyBorder="1" applyAlignment="1">
      <alignment horizontal="center" vertical="center" wrapText="1"/>
    </xf>
    <xf numFmtId="0" fontId="28" fillId="42" borderId="20" xfId="0" applyFont="1" applyFill="1" applyBorder="1" applyAlignment="1">
      <alignment horizontal="center" vertical="center" wrapText="1"/>
    </xf>
    <xf numFmtId="4" fontId="28" fillId="42" borderId="27" xfId="0" applyNumberFormat="1" applyFont="1" applyFill="1" applyBorder="1" applyAlignment="1">
      <alignment horizontal="center" vertical="center" wrapText="1"/>
    </xf>
    <xf numFmtId="4" fontId="28" fillId="42" borderId="20" xfId="0" applyNumberFormat="1" applyFont="1" applyFill="1" applyBorder="1" applyAlignment="1">
      <alignment horizontal="center" vertical="center" wrapText="1"/>
    </xf>
    <xf numFmtId="4" fontId="21" fillId="42" borderId="20" xfId="0" applyNumberFormat="1" applyFont="1" applyFill="1" applyBorder="1" applyAlignment="1">
      <alignment horizontal="center" vertical="center" wrapText="1"/>
    </xf>
    <xf numFmtId="4" fontId="21" fillId="42" borderId="27" xfId="0" applyNumberFormat="1" applyFont="1" applyFill="1" applyBorder="1" applyAlignment="1">
      <alignment horizontal="center" vertical="center" wrapText="1"/>
    </xf>
    <xf numFmtId="4" fontId="19" fillId="39" borderId="32" xfId="0" applyNumberFormat="1" applyFont="1" applyFill="1" applyBorder="1" applyAlignment="1">
      <alignment vertical="center" wrapText="1"/>
    </xf>
    <xf numFmtId="4" fontId="19" fillId="42" borderId="20" xfId="0" applyNumberFormat="1" applyFont="1" applyFill="1" applyBorder="1" applyAlignment="1">
      <alignment horizontal="center" vertical="center" wrapText="1"/>
    </xf>
    <xf numFmtId="4" fontId="19" fillId="42" borderId="27" xfId="0" applyNumberFormat="1" applyFont="1" applyFill="1" applyBorder="1" applyAlignment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 xr:uid="{00000000-0005-0000-0000-000024000000}"/>
    <cellStyle name="Обычный 3" xfId="42" xr:uid="{00000000-0005-0000-0000-000025000000}"/>
    <cellStyle name="Обычный 4" xfId="43" xr:uid="{00000000-0005-0000-0000-000026000000}"/>
    <cellStyle name="Обычный 5" xfId="45" xr:uid="{0B6E31EE-64E3-4B0D-8310-B7AF6A29EC4B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55418</xdr:rowOff>
    </xdr:to>
    <xdr:pic>
      <xdr:nvPicPr>
        <xdr:cNvPr id="2049" name="Picture 1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4">
          <cell r="E4">
            <v>9000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54"/>
  <sheetViews>
    <sheetView showGridLines="0" tabSelected="1" zoomScale="68" zoomScaleNormal="68" workbookViewId="0">
      <selection activeCell="I21" sqref="I21"/>
    </sheetView>
  </sheetViews>
  <sheetFormatPr defaultColWidth="8.85546875" defaultRowHeight="18.75" x14ac:dyDescent="0.3"/>
  <cols>
    <col min="1" max="1" width="42.5703125" style="6" customWidth="1"/>
    <col min="2" max="2" width="44" style="12" customWidth="1"/>
    <col min="3" max="4" width="16" style="12" customWidth="1"/>
    <col min="5" max="5" width="18.28515625" style="6" customWidth="1"/>
    <col min="6" max="6" width="14.28515625" style="6" customWidth="1"/>
    <col min="7" max="7" width="24.7109375" style="6" customWidth="1"/>
    <col min="8" max="8" width="18" style="6" customWidth="1"/>
    <col min="9" max="9" width="16.42578125" style="6" customWidth="1"/>
    <col min="10" max="10" width="28.85546875" style="6" customWidth="1"/>
    <col min="11" max="12" width="8.85546875" style="6"/>
    <col min="13" max="13" width="16.42578125" style="6" customWidth="1"/>
    <col min="14" max="14" width="24.28515625" style="6" customWidth="1"/>
    <col min="15" max="15" width="9" style="6" bestFit="1" customWidth="1"/>
    <col min="16" max="16" width="12.28515625" style="6" customWidth="1"/>
    <col min="17" max="16384" width="8.85546875" style="6"/>
  </cols>
  <sheetData>
    <row r="1" spans="1:15" ht="68.45" customHeight="1" x14ac:dyDescent="0.3">
      <c r="A1" s="4"/>
      <c r="B1" s="168" t="s">
        <v>24</v>
      </c>
      <c r="C1" s="168"/>
      <c r="D1" s="168"/>
      <c r="E1" s="168"/>
      <c r="F1" s="168"/>
      <c r="G1" s="168"/>
      <c r="H1" s="168"/>
      <c r="I1" s="168"/>
      <c r="J1" s="1"/>
    </row>
    <row r="2" spans="1:15" ht="13.9" customHeight="1" x14ac:dyDescent="0.3">
      <c r="A2" s="4"/>
      <c r="B2" s="169" t="s">
        <v>25</v>
      </c>
      <c r="C2" s="169"/>
      <c r="D2" s="169"/>
      <c r="E2" s="169"/>
      <c r="F2" s="169"/>
      <c r="G2" s="169"/>
      <c r="H2" s="169"/>
      <c r="I2" s="169"/>
      <c r="J2" s="1"/>
    </row>
    <row r="3" spans="1:15" ht="20.25" x14ac:dyDescent="0.3">
      <c r="A3" s="4"/>
      <c r="B3" s="169" t="s">
        <v>20</v>
      </c>
      <c r="C3" s="169"/>
      <c r="D3" s="169"/>
      <c r="E3" s="169"/>
      <c r="F3" s="169"/>
      <c r="G3" s="169"/>
      <c r="H3" s="169"/>
      <c r="I3" s="169"/>
      <c r="J3" s="1"/>
    </row>
    <row r="4" spans="1:15" x14ac:dyDescent="0.3">
      <c r="A4" s="4"/>
      <c r="B4" s="2"/>
      <c r="C4" s="2"/>
      <c r="D4" s="2"/>
      <c r="E4" s="1"/>
      <c r="F4" s="1"/>
      <c r="G4" s="1"/>
      <c r="H4" s="1"/>
      <c r="I4" s="1"/>
      <c r="J4" s="1"/>
    </row>
    <row r="5" spans="1:15" x14ac:dyDescent="0.3">
      <c r="A5" s="4"/>
      <c r="B5" s="2"/>
      <c r="C5" s="2"/>
      <c r="D5" s="2"/>
      <c r="E5" s="1"/>
      <c r="F5" s="1"/>
      <c r="G5" s="1"/>
      <c r="H5" s="1"/>
      <c r="I5" s="1"/>
      <c r="J5" s="1"/>
    </row>
    <row r="6" spans="1:15" x14ac:dyDescent="0.3">
      <c r="A6" s="1"/>
      <c r="B6" s="2"/>
      <c r="C6" s="2"/>
      <c r="D6" s="2"/>
      <c r="E6" s="1"/>
      <c r="F6" s="1"/>
      <c r="G6" s="1"/>
      <c r="H6" s="1"/>
      <c r="I6" s="1"/>
      <c r="J6" s="1"/>
    </row>
    <row r="7" spans="1:15" ht="72" customHeight="1" x14ac:dyDescent="0.3">
      <c r="A7" s="173" t="s">
        <v>0</v>
      </c>
      <c r="B7" s="13" t="s">
        <v>1</v>
      </c>
      <c r="C7" s="13"/>
      <c r="D7" s="13"/>
      <c r="E7" s="173" t="s">
        <v>4</v>
      </c>
      <c r="F7" s="13" t="s">
        <v>15</v>
      </c>
      <c r="G7" s="5" t="s">
        <v>1</v>
      </c>
      <c r="H7" s="5" t="s">
        <v>16</v>
      </c>
      <c r="I7" s="13" t="s">
        <v>17</v>
      </c>
      <c r="J7" s="173" t="s">
        <v>22</v>
      </c>
      <c r="K7" s="7"/>
      <c r="L7" s="7"/>
      <c r="M7" s="7"/>
      <c r="N7" s="7"/>
      <c r="O7" s="7"/>
    </row>
    <row r="8" spans="1:15" ht="16.149999999999999" hidden="1" customHeight="1" thickBot="1" x14ac:dyDescent="0.35">
      <c r="A8" s="173"/>
      <c r="B8" s="13"/>
      <c r="C8" s="13"/>
      <c r="D8" s="13"/>
      <c r="E8" s="173"/>
      <c r="F8" s="13"/>
      <c r="G8" s="13"/>
      <c r="H8" s="13"/>
      <c r="I8" s="13"/>
      <c r="J8" s="173"/>
      <c r="K8" s="7"/>
      <c r="L8" s="7"/>
      <c r="M8" s="7"/>
      <c r="N8" s="7"/>
      <c r="O8" s="7"/>
    </row>
    <row r="9" spans="1:15" ht="24" hidden="1" customHeight="1" thickBot="1" x14ac:dyDescent="0.35">
      <c r="A9" s="173"/>
      <c r="B9" s="13"/>
      <c r="C9" s="13"/>
      <c r="D9" s="13"/>
      <c r="E9" s="173"/>
      <c r="F9" s="13"/>
      <c r="G9" s="13"/>
      <c r="H9" s="13"/>
      <c r="I9" s="13"/>
      <c r="J9" s="173"/>
      <c r="K9" s="7"/>
      <c r="L9" s="7"/>
      <c r="M9" s="7"/>
      <c r="N9" s="7"/>
      <c r="O9" s="7"/>
    </row>
    <row r="10" spans="1:15" ht="19.5" thickBot="1" x14ac:dyDescent="0.35">
      <c r="A10" s="30">
        <v>1</v>
      </c>
      <c r="B10" s="30">
        <v>5</v>
      </c>
      <c r="C10" s="30"/>
      <c r="D10" s="30"/>
      <c r="E10" s="30">
        <v>9</v>
      </c>
      <c r="F10" s="54">
        <v>10</v>
      </c>
      <c r="G10" s="54">
        <v>11</v>
      </c>
      <c r="H10" s="54">
        <v>12</v>
      </c>
      <c r="I10" s="54">
        <v>13</v>
      </c>
      <c r="J10" s="30">
        <v>14</v>
      </c>
      <c r="K10" s="7"/>
      <c r="L10" s="7"/>
      <c r="M10" s="7"/>
      <c r="N10" s="7"/>
      <c r="O10" s="7"/>
    </row>
    <row r="11" spans="1:15" ht="19.5" thickBot="1" x14ac:dyDescent="0.35">
      <c r="A11" s="77" t="s">
        <v>26</v>
      </c>
      <c r="B11" s="55" t="s">
        <v>7</v>
      </c>
      <c r="C11" s="75">
        <v>2278500</v>
      </c>
      <c r="D11" s="75">
        <v>2278500</v>
      </c>
      <c r="E11" s="75">
        <v>2278500</v>
      </c>
      <c r="F11" s="56"/>
      <c r="G11" s="91" t="s">
        <v>55</v>
      </c>
      <c r="H11" s="57">
        <v>2278500</v>
      </c>
      <c r="I11" s="57">
        <f>C11-H11</f>
        <v>0</v>
      </c>
      <c r="J11" s="84" t="s">
        <v>50</v>
      </c>
      <c r="K11" s="7"/>
      <c r="L11" s="7"/>
      <c r="M11" s="7"/>
      <c r="N11" s="7"/>
      <c r="O11" s="7"/>
    </row>
    <row r="12" spans="1:15" ht="19.5" thickBot="1" x14ac:dyDescent="0.35">
      <c r="A12" s="170" t="s">
        <v>8</v>
      </c>
      <c r="B12" s="171"/>
      <c r="C12" s="171"/>
      <c r="D12" s="171"/>
      <c r="E12" s="171"/>
      <c r="F12" s="171"/>
      <c r="G12" s="171"/>
      <c r="H12" s="171"/>
      <c r="I12" s="171"/>
      <c r="J12" s="172"/>
      <c r="K12" s="7"/>
      <c r="L12" s="7"/>
      <c r="M12" s="7"/>
      <c r="N12" s="7"/>
      <c r="O12" s="7"/>
    </row>
    <row r="13" spans="1:15" ht="19.5" thickBot="1" x14ac:dyDescent="0.35">
      <c r="A13" s="145" t="s">
        <v>27</v>
      </c>
      <c r="B13" s="148" t="s">
        <v>54</v>
      </c>
      <c r="C13" s="151">
        <v>199300</v>
      </c>
      <c r="D13" s="151">
        <v>199300</v>
      </c>
      <c r="E13" s="139">
        <v>199300</v>
      </c>
      <c r="F13" s="45"/>
      <c r="G13" s="89" t="s">
        <v>51</v>
      </c>
      <c r="H13" s="46">
        <v>30000</v>
      </c>
      <c r="I13" s="139">
        <f>C13-H13-H14-H15</f>
        <v>7.069999999999709</v>
      </c>
      <c r="J13" s="83" t="s">
        <v>50</v>
      </c>
      <c r="K13" s="7"/>
      <c r="L13" s="7"/>
      <c r="M13" s="66"/>
      <c r="N13" s="69"/>
      <c r="O13" s="7"/>
    </row>
    <row r="14" spans="1:15" ht="19.5" thickBot="1" x14ac:dyDescent="0.35">
      <c r="A14" s="146"/>
      <c r="B14" s="149"/>
      <c r="C14" s="152"/>
      <c r="D14" s="152"/>
      <c r="E14" s="140"/>
      <c r="F14" s="81"/>
      <c r="G14" s="90" t="s">
        <v>52</v>
      </c>
      <c r="H14" s="82">
        <v>117432</v>
      </c>
      <c r="I14" s="140"/>
      <c r="J14" s="83" t="s">
        <v>50</v>
      </c>
      <c r="K14" s="7"/>
      <c r="L14" s="7"/>
      <c r="M14" s="66"/>
      <c r="N14" s="69"/>
      <c r="O14" s="7"/>
    </row>
    <row r="15" spans="1:15" ht="19.5" thickBot="1" x14ac:dyDescent="0.35">
      <c r="A15" s="147"/>
      <c r="B15" s="150"/>
      <c r="C15" s="153"/>
      <c r="D15" s="153"/>
      <c r="E15" s="141"/>
      <c r="F15" s="81"/>
      <c r="G15" s="90" t="s">
        <v>53</v>
      </c>
      <c r="H15" s="82">
        <v>51860.93</v>
      </c>
      <c r="I15" s="141"/>
      <c r="J15" s="83" t="s">
        <v>50</v>
      </c>
      <c r="K15" s="7"/>
      <c r="L15" s="7"/>
      <c r="M15" s="66"/>
      <c r="N15" s="69"/>
      <c r="O15" s="7"/>
    </row>
    <row r="16" spans="1:15" ht="37.5" x14ac:dyDescent="0.3">
      <c r="A16" s="49" t="s">
        <v>34</v>
      </c>
      <c r="B16" s="24" t="s">
        <v>28</v>
      </c>
      <c r="C16" s="41">
        <v>43200</v>
      </c>
      <c r="D16" s="41">
        <v>43200</v>
      </c>
      <c r="E16" s="23">
        <v>43200</v>
      </c>
      <c r="F16" s="39"/>
      <c r="G16" s="18"/>
      <c r="H16" s="40"/>
      <c r="I16" s="23">
        <f>C16-H16</f>
        <v>43200</v>
      </c>
      <c r="J16" s="47"/>
      <c r="K16" s="7"/>
      <c r="L16" s="7"/>
      <c r="M16" s="67"/>
      <c r="N16" s="70"/>
      <c r="O16" s="7"/>
    </row>
    <row r="17" spans="1:18" x14ac:dyDescent="0.3">
      <c r="A17" s="133" t="s">
        <v>32</v>
      </c>
      <c r="B17" s="136" t="s">
        <v>29</v>
      </c>
      <c r="C17" s="142">
        <v>972254</v>
      </c>
      <c r="D17" s="142">
        <v>972254</v>
      </c>
      <c r="E17" s="129">
        <v>972254</v>
      </c>
      <c r="F17" s="39"/>
      <c r="G17" s="18" t="s">
        <v>77</v>
      </c>
      <c r="H17" s="40">
        <v>272803</v>
      </c>
      <c r="I17" s="129">
        <f>C17-H17-H18-H19</f>
        <v>192581</v>
      </c>
      <c r="J17" s="47" t="s">
        <v>78</v>
      </c>
      <c r="K17" s="7"/>
      <c r="L17" s="7"/>
      <c r="M17" s="67"/>
      <c r="N17" s="70"/>
      <c r="O17" s="7"/>
    </row>
    <row r="18" spans="1:18" x14ac:dyDescent="0.3">
      <c r="A18" s="134"/>
      <c r="B18" s="137"/>
      <c r="C18" s="143"/>
      <c r="D18" s="143"/>
      <c r="E18" s="130"/>
      <c r="F18" s="39"/>
      <c r="G18" s="18" t="s">
        <v>76</v>
      </c>
      <c r="H18" s="40">
        <v>197770</v>
      </c>
      <c r="I18" s="130"/>
      <c r="J18" s="47" t="s">
        <v>78</v>
      </c>
      <c r="K18" s="7"/>
      <c r="L18" s="7"/>
      <c r="M18" s="67"/>
      <c r="N18" s="70"/>
      <c r="O18" s="7"/>
    </row>
    <row r="19" spans="1:18" x14ac:dyDescent="0.3">
      <c r="A19" s="135"/>
      <c r="B19" s="138"/>
      <c r="C19" s="144"/>
      <c r="D19" s="144"/>
      <c r="E19" s="122"/>
      <c r="F19" s="39"/>
      <c r="G19" s="18" t="s">
        <v>71</v>
      </c>
      <c r="H19" s="40">
        <v>309100</v>
      </c>
      <c r="I19" s="122"/>
      <c r="J19" s="48" t="s">
        <v>78</v>
      </c>
      <c r="K19" s="7"/>
      <c r="L19" s="7"/>
      <c r="M19" s="68"/>
      <c r="N19" s="71"/>
      <c r="O19" s="7"/>
    </row>
    <row r="20" spans="1:18" x14ac:dyDescent="0.3">
      <c r="A20" s="76" t="s">
        <v>33</v>
      </c>
      <c r="B20" s="78" t="s">
        <v>30</v>
      </c>
      <c r="C20" s="36">
        <v>155610</v>
      </c>
      <c r="D20" s="36">
        <v>155610</v>
      </c>
      <c r="E20" s="29">
        <v>155610</v>
      </c>
      <c r="F20" s="37"/>
      <c r="G20" s="38" t="s">
        <v>80</v>
      </c>
      <c r="H20" s="38">
        <v>155610</v>
      </c>
      <c r="I20" s="114">
        <f>C20-H20</f>
        <v>0</v>
      </c>
      <c r="J20" s="116" t="s">
        <v>78</v>
      </c>
      <c r="K20" s="7"/>
      <c r="L20" s="7"/>
      <c r="M20" s="7"/>
      <c r="N20" s="72"/>
      <c r="O20" s="7"/>
      <c r="P20" s="7"/>
      <c r="Q20" s="7"/>
    </row>
    <row r="21" spans="1:18" x14ac:dyDescent="0.3">
      <c r="A21" s="76" t="s">
        <v>35</v>
      </c>
      <c r="B21" s="73" t="s">
        <v>12</v>
      </c>
      <c r="C21" s="35">
        <v>87400</v>
      </c>
      <c r="D21" s="35">
        <v>87400</v>
      </c>
      <c r="E21" s="28">
        <v>87400</v>
      </c>
      <c r="F21" s="26"/>
      <c r="G21" s="25" t="s">
        <v>74</v>
      </c>
      <c r="H21" s="27">
        <v>87388</v>
      </c>
      <c r="I21" s="114">
        <f>C21-H21</f>
        <v>12</v>
      </c>
      <c r="J21" s="115" t="s">
        <v>62</v>
      </c>
      <c r="K21" s="7"/>
      <c r="L21" s="7"/>
      <c r="M21" s="7"/>
      <c r="N21" s="7"/>
      <c r="O21" s="7"/>
    </row>
    <row r="22" spans="1:18" x14ac:dyDescent="0.3">
      <c r="A22" s="76" t="s">
        <v>36</v>
      </c>
      <c r="B22" s="78" t="s">
        <v>18</v>
      </c>
      <c r="C22" s="36">
        <v>25100</v>
      </c>
      <c r="D22" s="36">
        <v>25100</v>
      </c>
      <c r="E22" s="29">
        <v>25100</v>
      </c>
      <c r="F22" s="26"/>
      <c r="G22" s="25"/>
      <c r="H22" s="27">
        <v>35000</v>
      </c>
      <c r="I22" s="114">
        <f>C22-H22</f>
        <v>-9900</v>
      </c>
      <c r="J22" s="112" t="s">
        <v>83</v>
      </c>
      <c r="K22" s="7"/>
      <c r="L22" s="7"/>
      <c r="M22" s="7"/>
      <c r="N22" s="43"/>
      <c r="O22" s="43"/>
      <c r="P22" s="44"/>
      <c r="Q22" s="44"/>
      <c r="R22" s="44"/>
    </row>
    <row r="23" spans="1:18" ht="37.5" x14ac:dyDescent="0.3">
      <c r="A23" s="49" t="s">
        <v>37</v>
      </c>
      <c r="B23" s="24" t="s">
        <v>31</v>
      </c>
      <c r="C23" s="41">
        <v>4000</v>
      </c>
      <c r="D23" s="41">
        <v>4000</v>
      </c>
      <c r="E23" s="20">
        <v>4000</v>
      </c>
      <c r="F23" s="21" t="s">
        <v>61</v>
      </c>
      <c r="G23" s="20" t="s">
        <v>56</v>
      </c>
      <c r="H23" s="22">
        <v>3980</v>
      </c>
      <c r="I23" s="23">
        <f>C23-H23</f>
        <v>20</v>
      </c>
      <c r="J23" s="94" t="s">
        <v>62</v>
      </c>
      <c r="K23" s="7"/>
      <c r="L23" s="7"/>
      <c r="M23" s="7"/>
      <c r="N23" s="174"/>
      <c r="O23" s="174"/>
      <c r="P23" s="174"/>
      <c r="Q23" s="174"/>
      <c r="R23" s="174"/>
    </row>
    <row r="24" spans="1:18" x14ac:dyDescent="0.3">
      <c r="A24" s="175" t="s">
        <v>43</v>
      </c>
      <c r="B24" s="176" t="s">
        <v>44</v>
      </c>
      <c r="C24" s="179">
        <v>293953.71000000002</v>
      </c>
      <c r="D24" s="179">
        <v>137670</v>
      </c>
      <c r="E24" s="182">
        <v>137600</v>
      </c>
      <c r="F24" s="86"/>
      <c r="G24" s="28" t="s">
        <v>59</v>
      </c>
      <c r="H24" s="29">
        <v>191353.71</v>
      </c>
      <c r="I24" s="185">
        <f>C24-H24-H25-H26</f>
        <v>2.9103830456733704E-11</v>
      </c>
      <c r="J24" s="113" t="s">
        <v>62</v>
      </c>
      <c r="K24" s="7"/>
      <c r="L24" s="7"/>
      <c r="M24" s="7"/>
      <c r="N24" s="85"/>
      <c r="O24" s="85"/>
      <c r="P24" s="85"/>
      <c r="Q24" s="85"/>
      <c r="R24" s="85"/>
    </row>
    <row r="25" spans="1:18" x14ac:dyDescent="0.3">
      <c r="A25" s="146"/>
      <c r="B25" s="177"/>
      <c r="C25" s="180"/>
      <c r="D25" s="180"/>
      <c r="E25" s="183"/>
      <c r="F25" s="86"/>
      <c r="G25" s="28" t="s">
        <v>57</v>
      </c>
      <c r="H25" s="29">
        <v>70200</v>
      </c>
      <c r="I25" s="140"/>
      <c r="J25" s="117" t="s">
        <v>78</v>
      </c>
      <c r="K25" s="7"/>
      <c r="L25" s="7"/>
      <c r="M25" s="7"/>
      <c r="N25" s="85"/>
      <c r="O25" s="85"/>
      <c r="P25" s="85"/>
      <c r="Q25" s="85"/>
      <c r="R25" s="85"/>
    </row>
    <row r="26" spans="1:18" x14ac:dyDescent="0.3">
      <c r="A26" s="146"/>
      <c r="B26" s="178"/>
      <c r="C26" s="181"/>
      <c r="D26" s="181"/>
      <c r="E26" s="184"/>
      <c r="F26" s="42"/>
      <c r="G26" s="28" t="s">
        <v>58</v>
      </c>
      <c r="H26" s="29">
        <v>32400</v>
      </c>
      <c r="I26" s="141"/>
      <c r="J26" s="113" t="s">
        <v>62</v>
      </c>
      <c r="K26" s="7"/>
      <c r="L26" s="7"/>
      <c r="M26" s="7"/>
      <c r="N26" s="7"/>
      <c r="O26" s="7"/>
    </row>
    <row r="27" spans="1:18" ht="38.25" thickBot="1" x14ac:dyDescent="0.35">
      <c r="A27" s="80" t="s">
        <v>46</v>
      </c>
      <c r="B27" s="79" t="s">
        <v>45</v>
      </c>
      <c r="C27" s="50">
        <v>60000</v>
      </c>
      <c r="D27" s="50">
        <v>60000</v>
      </c>
      <c r="E27" s="51">
        <v>60000</v>
      </c>
      <c r="F27" s="52" t="s">
        <v>48</v>
      </c>
      <c r="G27" s="88" t="s">
        <v>49</v>
      </c>
      <c r="H27" s="87">
        <v>60000</v>
      </c>
      <c r="I27" s="103">
        <f>H27-E27</f>
        <v>0</v>
      </c>
      <c r="J27" s="53" t="s">
        <v>50</v>
      </c>
      <c r="K27" s="7"/>
      <c r="L27" s="7"/>
      <c r="M27" s="7"/>
      <c r="N27" s="7"/>
      <c r="O27" s="7"/>
    </row>
    <row r="28" spans="1:18" ht="30" customHeight="1" thickBot="1" x14ac:dyDescent="0.35">
      <c r="A28" s="187" t="s">
        <v>65</v>
      </c>
      <c r="B28" s="188" t="s">
        <v>67</v>
      </c>
      <c r="C28" s="190">
        <v>45968</v>
      </c>
      <c r="D28" s="190"/>
      <c r="E28" s="193"/>
      <c r="F28" s="99"/>
      <c r="G28" s="98" t="s">
        <v>81</v>
      </c>
      <c r="H28" s="100">
        <v>22836.32</v>
      </c>
      <c r="I28" s="196">
        <f>C28-H28-H29</f>
        <v>23131.68</v>
      </c>
      <c r="J28" s="113" t="s">
        <v>62</v>
      </c>
      <c r="K28" s="7"/>
      <c r="L28" s="7"/>
      <c r="M28" s="7"/>
      <c r="N28" s="7"/>
      <c r="O28" s="72"/>
      <c r="P28" s="102"/>
    </row>
    <row r="29" spans="1:18" ht="30" customHeight="1" thickBot="1" x14ac:dyDescent="0.35">
      <c r="A29" s="186"/>
      <c r="B29" s="189"/>
      <c r="C29" s="191"/>
      <c r="D29" s="191"/>
      <c r="E29" s="192"/>
      <c r="F29" s="99"/>
      <c r="G29" s="98" t="s">
        <v>59</v>
      </c>
      <c r="H29" s="100"/>
      <c r="I29" s="195"/>
      <c r="J29" s="194" t="s">
        <v>82</v>
      </c>
      <c r="K29" s="7"/>
      <c r="L29" s="7"/>
      <c r="M29" s="7"/>
      <c r="N29" s="7"/>
      <c r="O29" s="72"/>
      <c r="P29" s="102"/>
    </row>
    <row r="30" spans="1:18" ht="38.25" thickBot="1" x14ac:dyDescent="0.35">
      <c r="A30" s="95" t="s">
        <v>66</v>
      </c>
      <c r="B30" s="96" t="s">
        <v>68</v>
      </c>
      <c r="C30" s="97">
        <v>23616.67</v>
      </c>
      <c r="D30" s="97"/>
      <c r="E30" s="98"/>
      <c r="F30" s="99"/>
      <c r="G30" s="98" t="s">
        <v>79</v>
      </c>
      <c r="H30" s="100">
        <v>23616.67</v>
      </c>
      <c r="I30" s="104">
        <f>C30-H30</f>
        <v>0</v>
      </c>
      <c r="J30" s="101" t="s">
        <v>78</v>
      </c>
      <c r="K30" s="7"/>
      <c r="L30" s="7"/>
      <c r="M30" s="7"/>
      <c r="N30" s="7"/>
      <c r="O30" s="72"/>
      <c r="P30" s="102"/>
    </row>
    <row r="31" spans="1:18" ht="19.5" thickBot="1" x14ac:dyDescent="0.35">
      <c r="A31" s="170" t="s">
        <v>11</v>
      </c>
      <c r="B31" s="171"/>
      <c r="C31" s="171"/>
      <c r="D31" s="171"/>
      <c r="E31" s="171"/>
      <c r="F31" s="171"/>
      <c r="G31" s="171"/>
      <c r="H31" s="171"/>
      <c r="I31" s="171"/>
      <c r="J31" s="172"/>
      <c r="K31" s="7"/>
      <c r="L31" s="7"/>
      <c r="M31" s="7"/>
      <c r="N31" s="7"/>
      <c r="O31" s="72"/>
      <c r="P31" s="102"/>
    </row>
    <row r="32" spans="1:18" ht="28.5" customHeight="1" x14ac:dyDescent="0.3">
      <c r="A32" s="123" t="s">
        <v>39</v>
      </c>
      <c r="B32" s="125" t="s">
        <v>38</v>
      </c>
      <c r="C32" s="127">
        <v>1081546</v>
      </c>
      <c r="D32" s="127">
        <v>1081546</v>
      </c>
      <c r="E32" s="127">
        <v>1081546</v>
      </c>
      <c r="F32" s="62"/>
      <c r="G32" s="63" t="s">
        <v>84</v>
      </c>
      <c r="H32" s="64">
        <v>599998</v>
      </c>
      <c r="I32" s="121">
        <f>C32-H32-H33</f>
        <v>234712</v>
      </c>
      <c r="J32" s="48" t="s">
        <v>78</v>
      </c>
      <c r="K32" s="7"/>
      <c r="L32" s="7"/>
      <c r="M32" s="7"/>
      <c r="N32" s="7"/>
      <c r="O32" s="72"/>
      <c r="P32" s="102"/>
    </row>
    <row r="33" spans="1:16" ht="28.5" customHeight="1" x14ac:dyDescent="0.3">
      <c r="A33" s="124"/>
      <c r="B33" s="126"/>
      <c r="C33" s="128"/>
      <c r="D33" s="128"/>
      <c r="E33" s="128"/>
      <c r="F33" s="118"/>
      <c r="G33" s="119" t="s">
        <v>85</v>
      </c>
      <c r="H33" s="120">
        <v>246836</v>
      </c>
      <c r="I33" s="122"/>
      <c r="J33" s="48" t="s">
        <v>78</v>
      </c>
      <c r="K33" s="7"/>
      <c r="L33" s="7"/>
      <c r="M33" s="7"/>
      <c r="N33" s="7"/>
      <c r="O33" s="72"/>
      <c r="P33" s="102"/>
    </row>
    <row r="34" spans="1:16" ht="36.6" customHeight="1" x14ac:dyDescent="0.3">
      <c r="A34" s="65" t="s">
        <v>40</v>
      </c>
      <c r="B34" s="74" t="s">
        <v>41</v>
      </c>
      <c r="C34" s="34">
        <v>399487</v>
      </c>
      <c r="D34" s="34">
        <v>399487</v>
      </c>
      <c r="E34" s="34">
        <v>399487</v>
      </c>
      <c r="F34" s="31">
        <v>45023</v>
      </c>
      <c r="G34" s="33" t="s">
        <v>63</v>
      </c>
      <c r="H34" s="34">
        <v>21863</v>
      </c>
      <c r="I34" s="32">
        <f>C34-H34</f>
        <v>377624</v>
      </c>
      <c r="J34" s="113" t="s">
        <v>62</v>
      </c>
      <c r="K34" s="7"/>
      <c r="L34" s="7"/>
      <c r="M34" s="7"/>
      <c r="N34" s="7"/>
      <c r="O34" s="72"/>
      <c r="P34" s="102"/>
    </row>
    <row r="35" spans="1:16" ht="37.5" x14ac:dyDescent="0.3">
      <c r="A35" s="131" t="s">
        <v>47</v>
      </c>
      <c r="B35" s="158" t="s">
        <v>12</v>
      </c>
      <c r="C35" s="156">
        <v>2301370</v>
      </c>
      <c r="D35" s="156">
        <v>2301370</v>
      </c>
      <c r="E35" s="156">
        <v>2301370</v>
      </c>
      <c r="F35" s="105"/>
      <c r="G35" s="106" t="s">
        <v>64</v>
      </c>
      <c r="H35" s="107">
        <v>95731</v>
      </c>
      <c r="I35" s="154">
        <f>C35-H35-H36</f>
        <v>1565639</v>
      </c>
      <c r="J35" s="113" t="s">
        <v>62</v>
      </c>
      <c r="K35" s="7"/>
      <c r="L35" s="7"/>
      <c r="M35" s="7"/>
      <c r="N35" s="7"/>
      <c r="O35" s="7"/>
      <c r="P35" s="102"/>
    </row>
    <row r="36" spans="1:16" ht="19.5" thickBot="1" x14ac:dyDescent="0.35">
      <c r="A36" s="132"/>
      <c r="B36" s="159"/>
      <c r="C36" s="157"/>
      <c r="D36" s="157"/>
      <c r="E36" s="157"/>
      <c r="F36" s="105"/>
      <c r="G36" s="106" t="s">
        <v>75</v>
      </c>
      <c r="H36" s="107">
        <v>640000</v>
      </c>
      <c r="I36" s="155"/>
      <c r="J36" s="108" t="s">
        <v>60</v>
      </c>
      <c r="K36" s="7"/>
      <c r="L36" s="7"/>
      <c r="M36" s="7"/>
      <c r="N36" s="7"/>
      <c r="O36" s="7"/>
      <c r="P36" s="102"/>
    </row>
    <row r="37" spans="1:16" x14ac:dyDescent="0.3">
      <c r="A37" s="162" t="s">
        <v>69</v>
      </c>
      <c r="B37" s="164" t="s">
        <v>70</v>
      </c>
      <c r="C37" s="166">
        <v>626262</v>
      </c>
      <c r="D37" s="166"/>
      <c r="E37" s="166"/>
      <c r="F37" s="109"/>
      <c r="G37" s="110" t="s">
        <v>72</v>
      </c>
      <c r="H37" s="111">
        <v>216629.99</v>
      </c>
      <c r="I37" s="160">
        <f>C37-H37-H38</f>
        <v>0</v>
      </c>
      <c r="J37" s="113" t="s">
        <v>62</v>
      </c>
      <c r="K37" s="7"/>
      <c r="L37" s="7"/>
      <c r="M37" s="7"/>
      <c r="N37" s="7"/>
      <c r="O37" s="7"/>
      <c r="P37" s="102"/>
    </row>
    <row r="38" spans="1:16" x14ac:dyDescent="0.3">
      <c r="A38" s="163"/>
      <c r="B38" s="165"/>
      <c r="C38" s="167"/>
      <c r="D38" s="167"/>
      <c r="E38" s="167"/>
      <c r="F38" s="109"/>
      <c r="G38" s="110" t="s">
        <v>73</v>
      </c>
      <c r="H38" s="111">
        <v>409632.01</v>
      </c>
      <c r="I38" s="161"/>
      <c r="J38" s="113" t="s">
        <v>62</v>
      </c>
      <c r="K38" s="7"/>
      <c r="L38" s="7"/>
      <c r="M38" s="7"/>
      <c r="N38" s="7"/>
      <c r="O38" s="7"/>
    </row>
    <row r="39" spans="1:16" ht="37.5" x14ac:dyDescent="0.3">
      <c r="A39" s="58" t="s">
        <v>9</v>
      </c>
      <c r="B39" s="58"/>
      <c r="C39" s="92">
        <f>SUM(C13:C30)</f>
        <v>1910402.38</v>
      </c>
      <c r="D39" s="58"/>
      <c r="E39" s="59">
        <f>SUM(E13:E27)</f>
        <v>1684464</v>
      </c>
      <c r="F39" s="19" t="s">
        <v>10</v>
      </c>
      <c r="G39" s="60"/>
      <c r="H39" s="61"/>
      <c r="I39" s="92">
        <f>SUM(I32:I38)</f>
        <v>2177975</v>
      </c>
      <c r="J39" s="58"/>
      <c r="K39" s="7"/>
      <c r="L39" s="7"/>
      <c r="M39" s="7"/>
      <c r="N39" s="7"/>
      <c r="O39" s="7"/>
    </row>
    <row r="40" spans="1:16" ht="37.5" x14ac:dyDescent="0.3">
      <c r="A40" s="14" t="s">
        <v>13</v>
      </c>
      <c r="B40" s="14"/>
      <c r="C40" s="93">
        <f>SUM(C32:C37)</f>
        <v>4408665</v>
      </c>
      <c r="D40" s="14"/>
      <c r="E40" s="17">
        <f>SUM(E32:E36)</f>
        <v>3782403</v>
      </c>
      <c r="F40" s="13" t="s">
        <v>14</v>
      </c>
      <c r="G40" s="15"/>
      <c r="H40" s="15"/>
      <c r="I40" s="14"/>
      <c r="J40" s="14"/>
      <c r="K40" s="7"/>
      <c r="L40" s="7"/>
      <c r="M40" s="7"/>
      <c r="N40" s="7"/>
      <c r="O40" s="7"/>
    </row>
    <row r="41" spans="1:16" ht="37.5" x14ac:dyDescent="0.3">
      <c r="A41" s="14" t="s">
        <v>2</v>
      </c>
      <c r="B41" s="14"/>
      <c r="C41" s="14"/>
      <c r="D41" s="14"/>
      <c r="E41" s="17"/>
      <c r="F41" s="13" t="s">
        <v>23</v>
      </c>
      <c r="G41" s="93">
        <f>C43*25/100</f>
        <v>2149391.8449999997</v>
      </c>
      <c r="H41" s="15"/>
      <c r="I41" s="14"/>
      <c r="J41" s="14"/>
      <c r="K41" s="7"/>
      <c r="L41" s="7"/>
      <c r="M41" s="7"/>
      <c r="N41" s="7"/>
      <c r="O41" s="7"/>
    </row>
    <row r="42" spans="1:16" x14ac:dyDescent="0.3">
      <c r="A42" s="14" t="s">
        <v>19</v>
      </c>
      <c r="B42" s="14"/>
      <c r="C42" s="16">
        <f>C11</f>
        <v>2278500</v>
      </c>
      <c r="D42" s="14"/>
      <c r="E42" s="16">
        <f>E11</f>
        <v>2278500</v>
      </c>
      <c r="F42" s="14"/>
      <c r="G42" s="15"/>
      <c r="H42" s="14"/>
      <c r="I42" s="14"/>
      <c r="J42" s="14"/>
      <c r="K42" s="7"/>
      <c r="L42" s="7"/>
      <c r="M42" s="7"/>
      <c r="N42" s="7"/>
      <c r="O42" s="7"/>
    </row>
    <row r="43" spans="1:16" x14ac:dyDescent="0.3">
      <c r="A43" s="14" t="s">
        <v>3</v>
      </c>
      <c r="B43" s="14"/>
      <c r="C43" s="16">
        <f>C42+C40+C39</f>
        <v>8597567.379999999</v>
      </c>
      <c r="D43" s="14"/>
      <c r="E43" s="17">
        <f>E39+E40+E42</f>
        <v>7745367</v>
      </c>
      <c r="F43" s="14"/>
      <c r="G43" s="15"/>
      <c r="H43" s="15"/>
      <c r="I43" s="14"/>
      <c r="J43" s="14"/>
      <c r="K43" s="7"/>
      <c r="L43" s="7"/>
      <c r="M43" s="7"/>
      <c r="N43" s="7"/>
      <c r="O43" s="7"/>
    </row>
    <row r="44" spans="1:16" x14ac:dyDescent="0.3">
      <c r="A44" s="1"/>
      <c r="B44" s="2"/>
      <c r="C44" s="2"/>
      <c r="D44" s="2"/>
      <c r="E44" s="1"/>
      <c r="F44" s="1"/>
      <c r="G44" s="1"/>
      <c r="H44" s="1"/>
      <c r="I44" s="1"/>
      <c r="J44" s="1"/>
      <c r="K44" s="7"/>
      <c r="L44" s="7"/>
      <c r="M44" s="7"/>
      <c r="N44" s="7"/>
      <c r="O44" s="7"/>
    </row>
    <row r="45" spans="1:16" ht="33.6" customHeight="1" x14ac:dyDescent="0.3">
      <c r="A45" s="4" t="s">
        <v>42</v>
      </c>
      <c r="B45" s="3" t="s">
        <v>21</v>
      </c>
      <c r="C45" s="3"/>
      <c r="D45" s="3"/>
      <c r="E45" s="1">
        <f>[1]Лист1!$E$4</f>
        <v>9000</v>
      </c>
      <c r="F45" s="1"/>
      <c r="G45" s="1"/>
      <c r="H45" s="1"/>
      <c r="I45" s="1"/>
      <c r="J45" s="1"/>
      <c r="K45" s="7"/>
      <c r="L45" s="7"/>
      <c r="M45" s="7"/>
      <c r="N45" s="7"/>
      <c r="O45" s="7"/>
    </row>
    <row r="46" spans="1:16" x14ac:dyDescent="0.3">
      <c r="A46" s="8" t="s">
        <v>6</v>
      </c>
      <c r="B46" s="9"/>
      <c r="C46" s="9"/>
      <c r="D46" s="9"/>
      <c r="E46" s="10"/>
      <c r="F46" s="7"/>
      <c r="G46" s="10"/>
      <c r="H46" s="7"/>
      <c r="I46" s="7"/>
      <c r="J46" s="7"/>
      <c r="K46" s="7"/>
      <c r="L46" s="7"/>
      <c r="M46" s="7"/>
      <c r="N46" s="7"/>
      <c r="O46" s="7"/>
    </row>
    <row r="47" spans="1:16" x14ac:dyDescent="0.3">
      <c r="A47" s="7"/>
      <c r="B47" s="11"/>
      <c r="C47" s="11"/>
      <c r="D47" s="11"/>
      <c r="E47" s="10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6" x14ac:dyDescent="0.3">
      <c r="A48" s="7"/>
      <c r="B48" s="11"/>
      <c r="C48" s="11"/>
      <c r="D48" s="11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7"/>
      <c r="B49" s="11"/>
      <c r="C49" s="11"/>
      <c r="D49" s="11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7"/>
      <c r="B50" s="11"/>
      <c r="C50" s="11"/>
      <c r="D50" s="11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3">
      <c r="A51" s="7"/>
      <c r="B51" s="11"/>
      <c r="C51" s="11"/>
      <c r="D51" s="11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3">
      <c r="A52" s="7"/>
      <c r="B52" s="11"/>
      <c r="C52" s="11"/>
      <c r="D52" s="11"/>
      <c r="E52" s="7"/>
      <c r="F52" s="7"/>
      <c r="G52" s="7"/>
      <c r="H52" s="7"/>
      <c r="I52" s="7"/>
      <c r="J52" s="7"/>
    </row>
    <row r="53" spans="1:15" x14ac:dyDescent="0.3">
      <c r="A53" s="7"/>
      <c r="B53" s="11"/>
      <c r="C53" s="11"/>
      <c r="D53" s="11"/>
      <c r="E53" s="7"/>
      <c r="F53" s="7"/>
      <c r="G53" s="7"/>
      <c r="H53" s="7"/>
    </row>
    <row r="54" spans="1:15" x14ac:dyDescent="0.3">
      <c r="A54" s="7" t="s">
        <v>5</v>
      </c>
      <c r="B54" s="11"/>
      <c r="C54" s="11"/>
      <c r="D54" s="11"/>
      <c r="E54" s="7"/>
      <c r="F54" s="7"/>
      <c r="G54" s="7"/>
      <c r="H54" s="7"/>
    </row>
  </sheetData>
  <mergeCells count="51">
    <mergeCell ref="N23:R23"/>
    <mergeCell ref="A31:J31"/>
    <mergeCell ref="A24:A26"/>
    <mergeCell ref="B24:B26"/>
    <mergeCell ref="C24:C26"/>
    <mergeCell ref="D24:D26"/>
    <mergeCell ref="E24:E26"/>
    <mergeCell ref="I24:I26"/>
    <mergeCell ref="A28:A29"/>
    <mergeCell ref="B28:B29"/>
    <mergeCell ref="C28:C29"/>
    <mergeCell ref="D28:D29"/>
    <mergeCell ref="E28:E29"/>
    <mergeCell ref="I28:I29"/>
    <mergeCell ref="B1:I1"/>
    <mergeCell ref="B2:I2"/>
    <mergeCell ref="A12:J12"/>
    <mergeCell ref="A7:A9"/>
    <mergeCell ref="B3:I3"/>
    <mergeCell ref="J7:J9"/>
    <mergeCell ref="E7:E9"/>
    <mergeCell ref="B35:B36"/>
    <mergeCell ref="C35:C36"/>
    <mergeCell ref="I37:I38"/>
    <mergeCell ref="A37:A38"/>
    <mergeCell ref="B37:B38"/>
    <mergeCell ref="C37:C38"/>
    <mergeCell ref="D37:D38"/>
    <mergeCell ref="E37:E38"/>
    <mergeCell ref="I17:I19"/>
    <mergeCell ref="A35:A36"/>
    <mergeCell ref="A17:A19"/>
    <mergeCell ref="B17:B19"/>
    <mergeCell ref="I13:I15"/>
    <mergeCell ref="C17:C19"/>
    <mergeCell ref="D17:D19"/>
    <mergeCell ref="A13:A15"/>
    <mergeCell ref="B13:B15"/>
    <mergeCell ref="C13:C15"/>
    <mergeCell ref="D13:D15"/>
    <mergeCell ref="E13:E15"/>
    <mergeCell ref="E17:E19"/>
    <mergeCell ref="I35:I36"/>
    <mergeCell ref="D35:D36"/>
    <mergeCell ref="E35:E36"/>
    <mergeCell ref="I32:I33"/>
    <mergeCell ref="A32:A33"/>
    <mergeCell ref="B32:B33"/>
    <mergeCell ref="C32:C33"/>
    <mergeCell ref="D32:D33"/>
    <mergeCell ref="E32:E33"/>
  </mergeCells>
  <phoneticPr fontId="0" type="noConversion"/>
  <pageMargins left="0.70866141732283472" right="0.70866141732283472" top="0.74803149606299213" bottom="0.74803149606299213" header="0.31496062992125984" footer="0.31496062992125984"/>
  <pageSetup paperSize="25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план-график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План-график</dc:title>
  <dc:creator>Евгения</dc:creator>
  <cp:lastModifiedBy>Максим Неважно</cp:lastModifiedBy>
  <cp:lastPrinted>2019-04-11T21:07:11Z</cp:lastPrinted>
  <dcterms:created xsi:type="dcterms:W3CDTF">2013-12-08T08:07:25Z</dcterms:created>
  <dcterms:modified xsi:type="dcterms:W3CDTF">2023-06-28T04:23:46Z</dcterms:modified>
</cp:coreProperties>
</file>